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831"/>
  </bookViews>
  <sheets>
    <sheet name="3-27" sheetId="46" r:id="rId1"/>
  </sheets>
  <calcPr calcId="124519"/>
</workbook>
</file>

<file path=xl/calcChain.xml><?xml version="1.0" encoding="utf-8"?>
<calcChain xmlns="http://schemas.openxmlformats.org/spreadsheetml/2006/main">
  <c r="D36" i="46"/>
  <c r="C36"/>
  <c r="D35"/>
  <c r="C35"/>
  <c r="C34"/>
  <c r="D34" s="1"/>
  <c r="C33"/>
  <c r="D33" s="1"/>
  <c r="E31"/>
  <c r="D31"/>
  <c r="C31"/>
  <c r="D30"/>
  <c r="C30" s="1"/>
  <c r="E29"/>
  <c r="E25" s="1"/>
  <c r="D28"/>
  <c r="C28"/>
  <c r="D27"/>
  <c r="C27"/>
  <c r="D24"/>
  <c r="C24" s="1"/>
  <c r="D23"/>
  <c r="C23"/>
  <c r="E21"/>
  <c r="D21" s="1"/>
  <c r="C21" s="1"/>
  <c r="D16"/>
  <c r="D17" s="1"/>
  <c r="D15"/>
  <c r="D25" l="1"/>
  <c r="C25" s="1"/>
  <c r="C38" s="1"/>
  <c r="E38"/>
  <c r="D29"/>
  <c r="C29" s="1"/>
  <c r="D38"/>
</calcChain>
</file>

<file path=xl/sharedStrings.xml><?xml version="1.0" encoding="utf-8"?>
<sst xmlns="http://schemas.openxmlformats.org/spreadsheetml/2006/main" count="50" uniqueCount="44">
  <si>
    <t>"УТВЕРЖДАЮ"</t>
  </si>
  <si>
    <t>Председатель</t>
  </si>
  <si>
    <t>НПО "Центральный"</t>
  </si>
  <si>
    <t>________И.С. Прокудина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</si>
  <si>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</si>
  <si>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</si>
  <si>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</si>
  <si>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</si>
  <si>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</si>
  <si>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</si>
  <si>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</si>
  <si>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</si>
  <si>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</si>
  <si>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</si>
  <si>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</si>
  <si>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</si>
  <si>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</si>
  <si>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</si>
  <si>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</si>
  <si>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</si>
  <si>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</si>
  <si>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</si>
  <si>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</si>
  <si>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</si>
  <si>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</si>
  <si>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</si>
  <si>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</si>
  <si>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</si>
  <si>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</si>
  <si>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</si>
  <si>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</si>
  <si>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</si>
  <si>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</si>
  <si>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</si>
  <si>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</si>
  <si>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</si>
  <si>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</si>
  <si>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</si>
  <si>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</si>
  <si>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</si>
  <si>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>Расходы, связанные с организацией обслуживания жилого дома</t>
  </si>
  <si>
    <t>от "31" декабря 2017г.</t>
  </si>
  <si>
    <t>НПО "Центральный" дом № 27 микрорайон №  3   2018г.</t>
  </si>
  <si>
    <t xml:space="preserve">Начислено за 2018г.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</si>
</sst>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workbookViewId="0">
      <selection activeCell="G14" sqref="G14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41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3" t="s">
        <v>4</v>
      </c>
      <c r="B7" s="23"/>
      <c r="C7" s="23"/>
      <c r="D7" s="23"/>
      <c r="E7" s="23"/>
      <c r="F7" s="19"/>
      <c r="G7" s="19"/>
      <c r="H7" s="1"/>
      <c r="I7" s="1"/>
    </row>
    <row r="8" spans="1:9">
      <c r="A8" s="23" t="s">
        <v>42</v>
      </c>
      <c r="B8" s="23"/>
      <c r="C8" s="23"/>
      <c r="D8" s="23"/>
      <c r="E8" s="23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5</v>
      </c>
      <c r="C10" s="8"/>
      <c r="D10" s="8">
        <v>903.5</v>
      </c>
      <c r="E10" s="13"/>
      <c r="F10" s="1"/>
      <c r="G10" s="1"/>
      <c r="H10" s="1"/>
      <c r="I10" s="1"/>
    </row>
    <row r="11" spans="1:9">
      <c r="A11" s="1"/>
      <c r="B11" s="8" t="s">
        <v>6</v>
      </c>
      <c r="C11" s="8"/>
      <c r="D11" s="8">
        <v>29.5</v>
      </c>
      <c r="E11" s="13"/>
      <c r="F11" s="1"/>
      <c r="G11" s="1"/>
      <c r="H11" s="1"/>
      <c r="I11" s="1"/>
    </row>
    <row r="12" spans="1:9">
      <c r="A12" s="1"/>
      <c r="B12" s="8" t="s">
        <v>7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8</v>
      </c>
      <c r="B14" s="5" t="s">
        <v>9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43</v>
      </c>
      <c r="C15" s="8"/>
      <c r="D15" s="14">
        <f>D11*D10*D12</f>
        <v>319839</v>
      </c>
      <c r="E15" s="1"/>
      <c r="F15" s="1"/>
      <c r="G15" s="1"/>
      <c r="H15" s="1"/>
      <c r="I15" s="1"/>
    </row>
    <row r="16" spans="1:9">
      <c r="A16" s="1"/>
      <c r="B16" s="8" t="s">
        <v>25</v>
      </c>
      <c r="C16" s="8"/>
      <c r="D16" s="14">
        <f>D15</f>
        <v>319839</v>
      </c>
      <c r="E16" s="13"/>
      <c r="F16" s="1"/>
      <c r="G16" s="1"/>
      <c r="H16" s="1"/>
      <c r="I16" s="1"/>
    </row>
    <row r="17" spans="1:9">
      <c r="A17" s="1"/>
      <c r="B17" s="8" t="s">
        <v>10</v>
      </c>
      <c r="C17" s="8"/>
      <c r="D17" s="14">
        <f>D16</f>
        <v>319839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33</v>
      </c>
      <c r="B19" s="5" t="s">
        <v>11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12</v>
      </c>
      <c r="B20" s="7" t="s">
        <v>13</v>
      </c>
      <c r="C20" s="6" t="s">
        <v>14</v>
      </c>
      <c r="D20" s="6" t="s">
        <v>15</v>
      </c>
      <c r="E20" s="7" t="s">
        <v>16</v>
      </c>
      <c r="F20" s="1"/>
      <c r="G20" s="1"/>
      <c r="H20" s="1"/>
      <c r="I20" s="1"/>
    </row>
    <row r="21" spans="1:9">
      <c r="A21" s="17" t="s">
        <v>27</v>
      </c>
      <c r="B21" s="12" t="s">
        <v>26</v>
      </c>
      <c r="C21" s="21">
        <f>D21*D12</f>
        <v>98770.62</v>
      </c>
      <c r="D21" s="18">
        <f>E21*D10</f>
        <v>8230.8850000000002</v>
      </c>
      <c r="E21" s="18">
        <f>E23+E24</f>
        <v>9.11</v>
      </c>
      <c r="F21" s="1"/>
      <c r="G21" s="1"/>
      <c r="H21" s="1"/>
      <c r="I21" s="1"/>
    </row>
    <row r="22" spans="1:9">
      <c r="A22" s="8"/>
      <c r="B22" s="12" t="s">
        <v>31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20</v>
      </c>
      <c r="C23" s="15">
        <f>E23*D10*D12</f>
        <v>51391.08</v>
      </c>
      <c r="D23" s="14">
        <f>E23*D10</f>
        <v>4282.59</v>
      </c>
      <c r="E23" s="15">
        <v>4.74</v>
      </c>
      <c r="F23" s="1"/>
      <c r="G23" s="1"/>
      <c r="H23" s="1"/>
      <c r="I23" s="1"/>
    </row>
    <row r="24" spans="1:9">
      <c r="A24" s="10"/>
      <c r="B24" s="8" t="s">
        <v>28</v>
      </c>
      <c r="C24" s="14">
        <f>D24*D12</f>
        <v>47379.54</v>
      </c>
      <c r="D24" s="14">
        <f>E24*D10</f>
        <v>3948.2950000000001</v>
      </c>
      <c r="E24" s="15">
        <v>4.37</v>
      </c>
      <c r="F24" s="1"/>
      <c r="G24" s="1"/>
      <c r="H24" s="1"/>
      <c r="I24" s="1"/>
    </row>
    <row r="25" spans="1:9" ht="29.25">
      <c r="A25" s="17" t="s">
        <v>34</v>
      </c>
      <c r="B25" s="9" t="s">
        <v>32</v>
      </c>
      <c r="C25" s="18">
        <f>D25*D12</f>
        <v>80447.64</v>
      </c>
      <c r="D25" s="18">
        <f>E25*D10</f>
        <v>6703.97</v>
      </c>
      <c r="E25" s="21">
        <f>E27+E28+E29</f>
        <v>7.42</v>
      </c>
      <c r="F25" s="1"/>
      <c r="G25" s="16"/>
      <c r="H25" s="1"/>
      <c r="I25" s="1"/>
    </row>
    <row r="26" spans="1:9">
      <c r="A26" s="8"/>
      <c r="B26" s="12" t="s">
        <v>31</v>
      </c>
      <c r="C26" s="14"/>
      <c r="D26" s="14"/>
      <c r="E26" s="15"/>
      <c r="F26" s="1"/>
      <c r="G26" s="1"/>
      <c r="H26" s="1"/>
      <c r="I26" s="1"/>
    </row>
    <row r="27" spans="1:9">
      <c r="A27" s="10" t="s">
        <v>35</v>
      </c>
      <c r="B27" s="8" t="s">
        <v>24</v>
      </c>
      <c r="C27" s="14">
        <f>D27*9</f>
        <v>32688.629999999997</v>
      </c>
      <c r="D27" s="14">
        <f>E27*D10</f>
        <v>3632.0699999999997</v>
      </c>
      <c r="E27" s="15">
        <v>4.0199999999999996</v>
      </c>
      <c r="F27" s="1"/>
      <c r="G27" s="1"/>
      <c r="H27" s="1"/>
      <c r="I27" s="1"/>
    </row>
    <row r="28" spans="1:9">
      <c r="A28" s="10" t="s">
        <v>36</v>
      </c>
      <c r="B28" s="8" t="s">
        <v>17</v>
      </c>
      <c r="C28" s="14">
        <f>D28*9</f>
        <v>406.57500000000005</v>
      </c>
      <c r="D28" s="14">
        <f>E28*D10</f>
        <v>45.175000000000004</v>
      </c>
      <c r="E28" s="15">
        <v>0.05</v>
      </c>
      <c r="F28" s="1"/>
      <c r="G28" s="16"/>
      <c r="H28" s="1"/>
      <c r="I28" s="1"/>
    </row>
    <row r="29" spans="1:9">
      <c r="A29" s="10" t="s">
        <v>37</v>
      </c>
      <c r="B29" s="8" t="s">
        <v>29</v>
      </c>
      <c r="C29" s="14">
        <f>D29*9</f>
        <v>27240.524999999998</v>
      </c>
      <c r="D29" s="14">
        <f>E29*D10</f>
        <v>3026.7249999999999</v>
      </c>
      <c r="E29" s="15">
        <f>2.2+1.15</f>
        <v>3.35</v>
      </c>
      <c r="F29" s="1"/>
      <c r="G29" s="1"/>
      <c r="H29" s="1"/>
      <c r="I29" s="1"/>
    </row>
    <row r="30" spans="1:9">
      <c r="A30" s="17" t="s">
        <v>38</v>
      </c>
      <c r="B30" s="12" t="s">
        <v>22</v>
      </c>
      <c r="C30" s="21">
        <f>D30*D12</f>
        <v>76652.94</v>
      </c>
      <c r="D30" s="18">
        <f>E30*D10</f>
        <v>6387.7449999999999</v>
      </c>
      <c r="E30" s="21">
        <v>7.07</v>
      </c>
      <c r="F30" s="1"/>
      <c r="G30" s="1"/>
      <c r="H30" s="1"/>
      <c r="I30" s="1"/>
    </row>
    <row r="31" spans="1:9" ht="28.5">
      <c r="A31" s="17" t="s">
        <v>39</v>
      </c>
      <c r="B31" s="22" t="s">
        <v>40</v>
      </c>
      <c r="C31" s="18">
        <f>E31*D12*D10</f>
        <v>63967.80000000001</v>
      </c>
      <c r="D31" s="18">
        <f>E31*D10</f>
        <v>5330.6500000000005</v>
      </c>
      <c r="E31" s="18">
        <f>E33+E34+E35+E36</f>
        <v>5.9</v>
      </c>
      <c r="F31" s="16"/>
      <c r="G31" s="16"/>
      <c r="H31" s="1"/>
      <c r="I31" s="1"/>
    </row>
    <row r="32" spans="1:9">
      <c r="A32" s="10"/>
      <c r="B32" s="12" t="s">
        <v>31</v>
      </c>
      <c r="C32" s="14"/>
      <c r="D32" s="14"/>
      <c r="E32" s="14"/>
      <c r="F32" s="1"/>
      <c r="G32" s="16"/>
      <c r="H32" s="1"/>
      <c r="I32" s="1"/>
    </row>
    <row r="33" spans="1:9">
      <c r="A33" s="10" t="s">
        <v>35</v>
      </c>
      <c r="B33" s="8" t="s">
        <v>19</v>
      </c>
      <c r="C33" s="15">
        <f>35254.6/36</f>
        <v>979.29444444444437</v>
      </c>
      <c r="D33" s="14">
        <f>C33/D12</f>
        <v>81.607870370370364</v>
      </c>
      <c r="E33" s="14">
        <v>0.45</v>
      </c>
      <c r="F33" s="1"/>
      <c r="G33" s="1"/>
      <c r="H33" s="1"/>
      <c r="I33" s="1"/>
    </row>
    <row r="34" spans="1:9">
      <c r="A34" s="10" t="s">
        <v>36</v>
      </c>
      <c r="B34" s="8" t="s">
        <v>30</v>
      </c>
      <c r="C34" s="15">
        <f>95000.82/36</f>
        <v>2638.9116666666669</v>
      </c>
      <c r="D34" s="14">
        <f>C34/D12</f>
        <v>219.90930555555556</v>
      </c>
      <c r="E34" s="14">
        <v>1.42</v>
      </c>
      <c r="F34" s="1"/>
      <c r="G34" s="16"/>
      <c r="H34" s="1"/>
      <c r="I34" s="1"/>
    </row>
    <row r="35" spans="1:9">
      <c r="A35" s="10" t="s">
        <v>37</v>
      </c>
      <c r="B35" s="11" t="s">
        <v>20</v>
      </c>
      <c r="C35" s="15">
        <f>E35*D10*D12</f>
        <v>32417.58</v>
      </c>
      <c r="D35" s="14">
        <f>D10*E35</f>
        <v>2701.4650000000001</v>
      </c>
      <c r="E35" s="14">
        <v>2.99</v>
      </c>
      <c r="F35" s="1"/>
      <c r="G35" s="1"/>
      <c r="H35" s="1"/>
      <c r="I35" s="1"/>
    </row>
    <row r="36" spans="1:9">
      <c r="A36" s="10" t="s">
        <v>18</v>
      </c>
      <c r="B36" s="8" t="s">
        <v>23</v>
      </c>
      <c r="C36" s="15">
        <f>D36*D12</f>
        <v>11275.68</v>
      </c>
      <c r="D36" s="14">
        <f>(E36*D10)</f>
        <v>939.64</v>
      </c>
      <c r="E36" s="14">
        <v>1.04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21</v>
      </c>
      <c r="C38" s="18">
        <f>C25+C30+C31+C24+C23</f>
        <v>319839.00000000006</v>
      </c>
      <c r="D38" s="18">
        <f>D30+D31+D25+D24+D23</f>
        <v>26653.250000000004</v>
      </c>
      <c r="E38" s="18">
        <f>E25+E24+E30+E31+E23</f>
        <v>29.5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3-27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2018-02-01T05:28:28Z</dcterms:modified>
</cp:coreProperties>
</file>