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-11" sheetId="59" r:id="rId1"/>
  </sheets>
  <calcPr calcId="124519" calcOnSave="0"/>
</workbook>
</file>

<file path=xl/calcChain.xml><?xml version="1.0" encoding="utf-8"?>
<calcChain xmlns="http://schemas.openxmlformats.org/spreadsheetml/2006/main">
  <c r="E36" i="59"/>
  <c r="D36"/>
  <c r="C36" s="1"/>
  <c r="D34"/>
  <c r="C34"/>
  <c r="D33"/>
  <c r="C33"/>
  <c r="E31"/>
  <c r="C31" s="1"/>
  <c r="C35" s="1"/>
  <c r="D30"/>
  <c r="C30"/>
  <c r="D29"/>
  <c r="C29" s="1"/>
  <c r="E28"/>
  <c r="D28"/>
  <c r="C28" s="1"/>
  <c r="D27"/>
  <c r="C27" s="1"/>
  <c r="E25"/>
  <c r="D25" s="1"/>
  <c r="C25" s="1"/>
  <c r="D24"/>
  <c r="C24"/>
  <c r="D23"/>
  <c r="C23"/>
  <c r="E21"/>
  <c r="D21"/>
  <c r="C21" s="1"/>
  <c r="D31" l="1"/>
  <c r="D35" s="1"/>
  <c r="E38"/>
  <c r="C38"/>
  <c r="D17"/>
  <c r="D16"/>
  <c r="D15"/>
  <c r="D38" l="1"/>
</calcChain>
</file>

<file path=xl/sharedStrings.xml><?xml version="1.0" encoding="utf-8"?>
<sst xmlns="http://schemas.openxmlformats.org/spreadsheetml/2006/main" count="50" uniqueCount="44">
  <si>
    <t>"УТВЕРЖДАЮ"</t>
  </si>
  <si>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</si>
  <si>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</si>
  <si>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</si>
  <si>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</si>
  <si>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</si>
  <si>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</si>
  <si>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</si>
  <si>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</si>
  <si>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</si>
  <si>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</si>
  <si>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</si>
  <si>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</si>
  <si>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</si>
  <si>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</si>
  <si>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</si>
  <si>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</si>
  <si>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</si>
  <si>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</si>
  <si>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</si>
  <si>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</si>
  <si>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</si>
  <si>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</si>
  <si>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</si>
  <si>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</si>
  <si>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</si>
  <si>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</si>
  <si>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</si>
  <si>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</si>
  <si>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</si>
  <si>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</si>
  <si>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</si>
  <si>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</si>
  <si>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2.</t>
  </si>
  <si>
    <t>2.2</t>
  </si>
  <si>
    <t>1</t>
  </si>
  <si>
    <t>2</t>
  </si>
  <si>
    <t>3</t>
  </si>
  <si>
    <t>2.3</t>
  </si>
  <si>
    <t>2.4</t>
  </si>
  <si>
    <t>Расходы, связанные с организацией обслуживания жилого дома</t>
  </si>
  <si>
    <t>от "31" декабря 2017г.</t>
  </si>
  <si>
    <t>НПО "Центральный" дом № 11 микрорайон №  7  2018г.</t>
  </si>
  <si>
    <t xml:space="preserve">Начислено за 2018г.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</si>
</sst>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topLeftCell="A9" workbookViewId="0">
      <selection activeCell="G18" sqref="G18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</v>
      </c>
      <c r="D4" s="1"/>
      <c r="E4" s="1"/>
      <c r="G4" s="1"/>
      <c r="H4" s="1"/>
      <c r="I4" s="1"/>
    </row>
    <row r="5" spans="1:9">
      <c r="A5" s="1"/>
      <c r="B5" s="1"/>
      <c r="C5" s="1" t="s">
        <v>41</v>
      </c>
      <c r="D5" s="1"/>
      <c r="E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22" t="s">
        <v>4</v>
      </c>
      <c r="B7" s="22"/>
      <c r="C7" s="22"/>
      <c r="D7" s="22"/>
      <c r="E7" s="22"/>
      <c r="F7" s="19"/>
      <c r="G7" s="19"/>
      <c r="H7" s="1"/>
      <c r="I7" s="1"/>
    </row>
    <row r="8" spans="1:9">
      <c r="A8" s="22" t="s">
        <v>42</v>
      </c>
      <c r="B8" s="22"/>
      <c r="C8" s="22"/>
      <c r="D8" s="22"/>
      <c r="E8" s="22"/>
      <c r="F8" s="19"/>
      <c r="G8" s="19"/>
      <c r="H8" s="1"/>
      <c r="I8" s="1"/>
    </row>
    <row r="9" spans="1:9">
      <c r="A9" s="1"/>
      <c r="B9" s="1"/>
      <c r="C9" s="1"/>
      <c r="D9" s="1"/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907.7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26.82</v>
      </c>
      <c r="E11" s="13"/>
      <c r="F11" s="1"/>
      <c r="G11" s="1"/>
      <c r="H11" s="1"/>
      <c r="I11" s="1"/>
    </row>
    <row r="12" spans="1:9">
      <c r="A12" s="1"/>
      <c r="B12" s="8" t="s">
        <v>7</v>
      </c>
      <c r="C12" s="8"/>
      <c r="D12" s="8">
        <v>12</v>
      </c>
      <c r="E12" s="13"/>
      <c r="F12" s="1"/>
      <c r="G12" s="1"/>
      <c r="H12" s="1"/>
      <c r="I12" s="1"/>
    </row>
    <row r="13" spans="1:9">
      <c r="A13" s="1"/>
      <c r="B13" s="1"/>
      <c r="C13" s="1"/>
      <c r="D13" s="1"/>
      <c r="E13" s="13"/>
      <c r="F13" s="1"/>
      <c r="G13" s="1"/>
      <c r="H13" s="1"/>
      <c r="I13" s="1"/>
    </row>
    <row r="14" spans="1:9">
      <c r="A14" s="20" t="s">
        <v>8</v>
      </c>
      <c r="B14" s="5" t="s">
        <v>9</v>
      </c>
      <c r="C14" s="1"/>
      <c r="D14" s="1"/>
      <c r="E14" s="1"/>
      <c r="F14" s="1"/>
      <c r="G14" s="1"/>
      <c r="H14" s="1"/>
      <c r="I14" s="1"/>
    </row>
    <row r="15" spans="1:9">
      <c r="A15" s="2"/>
      <c r="B15" s="8" t="s">
        <v>43</v>
      </c>
      <c r="C15" s="8"/>
      <c r="D15" s="14">
        <f>D11*D10*D12</f>
        <v>292134.16800000006</v>
      </c>
      <c r="E15" s="1"/>
      <c r="F15" s="1"/>
      <c r="G15" s="1"/>
      <c r="H15" s="1"/>
      <c r="I15" s="1"/>
    </row>
    <row r="16" spans="1:9">
      <c r="A16" s="1"/>
      <c r="B16" s="8" t="s">
        <v>25</v>
      </c>
      <c r="C16" s="8"/>
      <c r="D16" s="14">
        <f>D15</f>
        <v>292134.16800000006</v>
      </c>
      <c r="E16" s="13"/>
      <c r="F16" s="1"/>
      <c r="G16" s="1"/>
      <c r="H16" s="1"/>
      <c r="I16" s="1"/>
    </row>
    <row r="17" spans="1:9">
      <c r="A17" s="1"/>
      <c r="B17" s="8" t="s">
        <v>10</v>
      </c>
      <c r="C17" s="8"/>
      <c r="D17" s="14">
        <f>D16</f>
        <v>292134.16800000006</v>
      </c>
      <c r="E17" s="13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20" t="s">
        <v>33</v>
      </c>
      <c r="B19" s="5" t="s">
        <v>11</v>
      </c>
      <c r="C19" s="1"/>
      <c r="D19" s="1"/>
      <c r="E19" s="1"/>
      <c r="F19" s="1"/>
      <c r="G19" s="1"/>
      <c r="H19" s="1"/>
      <c r="I19" s="1"/>
    </row>
    <row r="20" spans="1:9" ht="42.75">
      <c r="A20" s="6" t="s">
        <v>12</v>
      </c>
      <c r="B20" s="7" t="s">
        <v>13</v>
      </c>
      <c r="C20" s="6" t="s">
        <v>14</v>
      </c>
      <c r="D20" s="6" t="s">
        <v>15</v>
      </c>
      <c r="E20" s="7" t="s">
        <v>16</v>
      </c>
      <c r="F20" s="1"/>
      <c r="G20" s="1"/>
      <c r="H20" s="1"/>
      <c r="I20" s="1"/>
    </row>
    <row r="21" spans="1:9">
      <c r="A21" s="17" t="s">
        <v>27</v>
      </c>
      <c r="B21" s="12" t="s">
        <v>26</v>
      </c>
      <c r="C21" s="21">
        <f>D21*D12</f>
        <v>90189.072000000015</v>
      </c>
      <c r="D21" s="18">
        <f>E21*D10</f>
        <v>7515.7560000000012</v>
      </c>
      <c r="E21" s="18">
        <f>E23+E24</f>
        <v>8.2800000000000011</v>
      </c>
      <c r="F21" s="1"/>
      <c r="G21" s="1"/>
      <c r="H21" s="1"/>
      <c r="I21" s="1"/>
    </row>
    <row r="22" spans="1:9">
      <c r="A22" s="8"/>
      <c r="B22" s="12" t="s">
        <v>31</v>
      </c>
      <c r="C22" s="15"/>
      <c r="D22" s="14"/>
      <c r="E22" s="15"/>
      <c r="F22" s="1"/>
      <c r="G22" s="1"/>
      <c r="H22" s="1"/>
      <c r="I22" s="1"/>
    </row>
    <row r="23" spans="1:9">
      <c r="A23" s="8"/>
      <c r="B23" s="11" t="s">
        <v>20</v>
      </c>
      <c r="C23" s="15">
        <f>E23*D10*D12</f>
        <v>47490.864000000009</v>
      </c>
      <c r="D23" s="14">
        <f>E23*D10</f>
        <v>3957.5720000000006</v>
      </c>
      <c r="E23" s="15">
        <v>4.3600000000000003</v>
      </c>
      <c r="F23" s="1"/>
      <c r="G23" s="1"/>
      <c r="H23" s="1"/>
      <c r="I23" s="1"/>
    </row>
    <row r="24" spans="1:9">
      <c r="A24" s="10"/>
      <c r="B24" s="8" t="s">
        <v>28</v>
      </c>
      <c r="C24" s="14">
        <f>D24*9</f>
        <v>32023.656000000003</v>
      </c>
      <c r="D24" s="14">
        <f>E24*D10</f>
        <v>3558.1840000000002</v>
      </c>
      <c r="E24" s="15">
        <v>3.92</v>
      </c>
      <c r="F24" s="1"/>
      <c r="G24" s="1"/>
      <c r="H24" s="1"/>
      <c r="I24" s="1"/>
    </row>
    <row r="25" spans="1:9" ht="29.25">
      <c r="A25" s="17" t="s">
        <v>34</v>
      </c>
      <c r="B25" s="9" t="s">
        <v>32</v>
      </c>
      <c r="C25" s="18">
        <f>D25*D12</f>
        <v>103259.95200000002</v>
      </c>
      <c r="D25" s="18">
        <f>E25*D10</f>
        <v>8604.996000000001</v>
      </c>
      <c r="E25" s="21">
        <f>E27+E28+E29</f>
        <v>9.48</v>
      </c>
      <c r="F25" s="1"/>
      <c r="G25" s="16"/>
      <c r="H25" s="1"/>
      <c r="I25" s="1"/>
    </row>
    <row r="26" spans="1:9">
      <c r="A26" s="8"/>
      <c r="B26" s="12" t="s">
        <v>31</v>
      </c>
      <c r="C26" s="14"/>
      <c r="D26" s="14"/>
      <c r="E26" s="15"/>
      <c r="F26" s="1"/>
      <c r="G26" s="1"/>
      <c r="H26" s="1"/>
      <c r="I26" s="1"/>
    </row>
    <row r="27" spans="1:9">
      <c r="A27" s="10" t="s">
        <v>35</v>
      </c>
      <c r="B27" s="8" t="s">
        <v>24</v>
      </c>
      <c r="C27" s="14">
        <f>D27*9</f>
        <v>32840.585999999996</v>
      </c>
      <c r="D27" s="14">
        <f>E27*D10</f>
        <v>3648.9539999999997</v>
      </c>
      <c r="E27" s="15">
        <v>4.0199999999999996</v>
      </c>
      <c r="F27" s="1"/>
      <c r="G27" s="1"/>
      <c r="H27" s="1"/>
      <c r="I27" s="1"/>
    </row>
    <row r="28" spans="1:9">
      <c r="A28" s="10" t="s">
        <v>36</v>
      </c>
      <c r="B28" s="8" t="s">
        <v>17</v>
      </c>
      <c r="C28" s="14">
        <f>D28*9</f>
        <v>408.46500000000003</v>
      </c>
      <c r="D28" s="14">
        <f>E28*D10</f>
        <v>45.385000000000005</v>
      </c>
      <c r="E28" s="15">
        <f>0.03+0.02</f>
        <v>0.05</v>
      </c>
      <c r="F28" s="1"/>
      <c r="G28" s="16"/>
      <c r="H28" s="1"/>
      <c r="I28" s="1"/>
    </row>
    <row r="29" spans="1:9">
      <c r="A29" s="10" t="s">
        <v>37</v>
      </c>
      <c r="B29" s="8" t="s">
        <v>29</v>
      </c>
      <c r="C29" s="14">
        <f>D29*9</f>
        <v>44195.913</v>
      </c>
      <c r="D29" s="14">
        <f>E29*D10</f>
        <v>4910.6570000000002</v>
      </c>
      <c r="E29" s="15">
        <v>5.41</v>
      </c>
      <c r="F29" s="1"/>
      <c r="G29" s="1"/>
      <c r="H29" s="1"/>
      <c r="I29" s="1"/>
    </row>
    <row r="30" spans="1:9">
      <c r="A30" s="17" t="s">
        <v>38</v>
      </c>
      <c r="B30" s="12" t="s">
        <v>22</v>
      </c>
      <c r="C30" s="21">
        <f>D30*D12</f>
        <v>40301.880000000005</v>
      </c>
      <c r="D30" s="18">
        <f>E30*D10</f>
        <v>3358.4900000000002</v>
      </c>
      <c r="E30" s="21">
        <v>3.7</v>
      </c>
      <c r="F30" s="1"/>
      <c r="G30" s="1"/>
      <c r="H30" s="1"/>
      <c r="I30" s="1"/>
    </row>
    <row r="31" spans="1:9" ht="29.25">
      <c r="A31" s="17" t="s">
        <v>39</v>
      </c>
      <c r="B31" s="9" t="s">
        <v>40</v>
      </c>
      <c r="C31" s="18">
        <f>E31*D12*D10</f>
        <v>58377.033547200001</v>
      </c>
      <c r="D31" s="18">
        <f>E31*D10</f>
        <v>4864.7527956000004</v>
      </c>
      <c r="E31" s="18">
        <f>E33+E34+E35+E36</f>
        <v>5.3594280000000003</v>
      </c>
      <c r="F31" s="16"/>
      <c r="G31" s="16"/>
      <c r="H31" s="1"/>
      <c r="I31" s="1"/>
    </row>
    <row r="32" spans="1:9">
      <c r="A32" s="10"/>
      <c r="B32" s="12" t="s">
        <v>31</v>
      </c>
      <c r="C32" s="14"/>
      <c r="D32" s="14"/>
      <c r="E32" s="14"/>
      <c r="F32" s="1"/>
      <c r="G32" s="16"/>
      <c r="H32" s="1"/>
      <c r="I32" s="1"/>
    </row>
    <row r="33" spans="1:9">
      <c r="A33" s="10" t="s">
        <v>35</v>
      </c>
      <c r="B33" s="8" t="s">
        <v>19</v>
      </c>
      <c r="C33" s="15">
        <f>35254.6/36</f>
        <v>979.29444444444437</v>
      </c>
      <c r="D33" s="14">
        <f>C33/9</f>
        <v>108.81049382716049</v>
      </c>
      <c r="E33" s="14">
        <v>0.44</v>
      </c>
      <c r="F33" s="1"/>
      <c r="G33" s="1"/>
      <c r="H33" s="1"/>
      <c r="I33" s="1"/>
    </row>
    <row r="34" spans="1:9">
      <c r="A34" s="10" t="s">
        <v>36</v>
      </c>
      <c r="B34" s="8" t="s">
        <v>30</v>
      </c>
      <c r="C34" s="15">
        <f>95000.82/36</f>
        <v>2638.9116666666669</v>
      </c>
      <c r="D34" s="14">
        <f>C34/9</f>
        <v>293.21240740740745</v>
      </c>
      <c r="E34" s="14">
        <v>0.39</v>
      </c>
      <c r="F34" s="1"/>
      <c r="G34" s="16"/>
      <c r="H34" s="1"/>
      <c r="I34" s="1"/>
    </row>
    <row r="35" spans="1:9">
      <c r="A35" s="10" t="s">
        <v>37</v>
      </c>
      <c r="B35" s="11" t="s">
        <v>20</v>
      </c>
      <c r="C35" s="15">
        <f>C31-C33-C34-C36</f>
        <v>44417.277888888886</v>
      </c>
      <c r="D35" s="14">
        <f>D31-D33-D34-D36</f>
        <v>3600.9340987654323</v>
      </c>
      <c r="E35" s="14">
        <v>3.58</v>
      </c>
      <c r="F35" s="1"/>
      <c r="G35" s="1"/>
      <c r="H35" s="1"/>
      <c r="I35" s="1"/>
    </row>
    <row r="36" spans="1:9">
      <c r="A36" s="10" t="s">
        <v>18</v>
      </c>
      <c r="B36" s="8" t="s">
        <v>23</v>
      </c>
      <c r="C36" s="15">
        <f>D36*D12</f>
        <v>10341.5495472</v>
      </c>
      <c r="D36" s="14">
        <f>(E36*D10)</f>
        <v>861.79579560000002</v>
      </c>
      <c r="E36" s="14">
        <f>D11*3%*1.18</f>
        <v>0.94942799999999994</v>
      </c>
      <c r="F36" s="1"/>
      <c r="G36" s="1"/>
      <c r="H36" s="1"/>
      <c r="I36" s="1"/>
    </row>
    <row r="37" spans="1:9">
      <c r="A37" s="10"/>
      <c r="B37" s="8"/>
      <c r="C37" s="14"/>
      <c r="D37" s="14"/>
      <c r="E37" s="14"/>
      <c r="F37" s="1"/>
      <c r="G37" s="1"/>
      <c r="H37" s="1"/>
      <c r="I37" s="1"/>
    </row>
    <row r="38" spans="1:9">
      <c r="A38" s="17"/>
      <c r="B38" s="12" t="s">
        <v>21</v>
      </c>
      <c r="C38" s="18">
        <f>C21+C30+C31+C25+6.23</f>
        <v>292134.16754719999</v>
      </c>
      <c r="D38" s="18">
        <f>D21+D30+D31+0.51+D25</f>
        <v>24344.504795600002</v>
      </c>
      <c r="E38" s="18">
        <f>E21+E30+E31+E25</f>
        <v>26.819428000000002</v>
      </c>
      <c r="F38" s="1"/>
      <c r="G38" s="1"/>
      <c r="H38" s="1"/>
      <c r="I38" s="1"/>
    </row>
    <row r="39" spans="1:9">
      <c r="A39" s="4"/>
      <c r="B39" s="1"/>
      <c r="C39" s="16"/>
      <c r="D39" s="16"/>
      <c r="E39" s="1"/>
      <c r="F39" s="1"/>
      <c r="G39" s="1"/>
      <c r="H39" s="1"/>
      <c r="I39" s="1"/>
    </row>
    <row r="40" spans="1:9">
      <c r="A40" s="4"/>
      <c r="B40" s="1"/>
      <c r="C40" s="16"/>
      <c r="D40" s="16"/>
      <c r="E40" s="16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8:E8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2018-02-01T05:47:05Z</dcterms:modified>
</cp:coreProperties>
</file>