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-49" sheetId="64" r:id="rId1"/>
  </sheets>
  <calcPr calcId="124519" calcOnSave="0"/>
</workbook>
</file>

<file path=xl/calcChain.xml><?xml version="1.0" encoding="utf-8"?>
<calcChain xmlns="http://schemas.openxmlformats.org/spreadsheetml/2006/main">
  <c r="E36" i="64"/>
  <c r="D36"/>
  <c r="C36" s="1"/>
  <c r="D34"/>
  <c r="C34"/>
  <c r="D33"/>
  <c r="C33"/>
  <c r="E31"/>
  <c r="C31" s="1"/>
  <c r="D30"/>
  <c r="C30"/>
  <c r="D29"/>
  <c r="C29" s="1"/>
  <c r="E28"/>
  <c r="D28"/>
  <c r="C28" s="1"/>
  <c r="D27"/>
  <c r="C27" s="1"/>
  <c r="E25"/>
  <c r="D25" s="1"/>
  <c r="C25" s="1"/>
  <c r="D24"/>
  <c r="C24"/>
  <c r="D23"/>
  <c r="C23"/>
  <c r="E21"/>
  <c r="D21"/>
  <c r="C21" s="1"/>
  <c r="D17"/>
  <c r="D16"/>
  <c r="D15"/>
  <c r="C35" l="1"/>
  <c r="D31"/>
  <c r="D35" s="1"/>
  <c r="E38"/>
  <c r="D38" l="1"/>
  <c r="C38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<sst xmlns="http://schemas.openxmlformats.org/spreadsheetml/2006/main" count="50" uniqueCount="44">
  <si>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</si>
  <si>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</si>
  <si>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</si>
  <si>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</si>
  <si>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</si>
  <si>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</si>
  <si>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</si>
  <si>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</si>
  <si>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</si>
  <si>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</si>
  <si>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</si>
  <si>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</si>
  <si>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</si>
  <si>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</si>
  <si>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</si>
  <si>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</si>
  <si>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</si>
  <si>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</si>
  <si>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</si>
  <si>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</si>
  <si>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</si>
  <si>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</si>
  <si>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</si>
  <si>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</si>
  <si>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</si>
  <si>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</si>
  <si>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</si>
  <si>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</si>
  <si>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</si>
  <si>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</si>
  <si>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</si>
  <si>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</si>
  <si>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</si>
  <si>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</si>
  <si>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</si>
  <si>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</si>
  <si>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</si>
  <si>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</si>
  <si>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</si>
  <si>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</si>
  <si>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Расходы, связанные с организацией обслуживания жилого дома</t>
  </si>
  <si>
    <t>от "31" декабря 2017г.</t>
  </si>
  <si>
    <t>НПО "Центральный" дом № 49 микрорайон №  7  2018г.</t>
  </si>
  <si>
    <t xml:space="preserve">Начислено за 2018г.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</si>
</sst>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>
      <selection activeCell="H16" sqref="H16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41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3" t="s">
        <v>4</v>
      </c>
      <c r="B7" s="23"/>
      <c r="C7" s="23"/>
      <c r="D7" s="23"/>
      <c r="E7" s="23"/>
      <c r="F7" s="19"/>
      <c r="G7" s="19"/>
      <c r="H7" s="1"/>
      <c r="I7" s="1"/>
    </row>
    <row r="8" spans="1:9">
      <c r="A8" s="23" t="s">
        <v>42</v>
      </c>
      <c r="B8" s="23"/>
      <c r="C8" s="23"/>
      <c r="D8" s="23"/>
      <c r="E8" s="23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519.4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43</v>
      </c>
      <c r="C15" s="8"/>
      <c r="D15" s="14">
        <f>D11*D10*D12</f>
        <v>167163.696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167163.696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167163.696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50548.008000000002</v>
      </c>
      <c r="D21" s="18">
        <f>E21*D10</f>
        <v>4212.3339999999998</v>
      </c>
      <c r="E21" s="18">
        <f>E23+E24</f>
        <v>8.11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23310.671999999999</v>
      </c>
      <c r="D23" s="14">
        <f>E23*D10</f>
        <v>1942.556</v>
      </c>
      <c r="E23" s="15">
        <v>3.74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D24*9</f>
        <v>20428.001999999997</v>
      </c>
      <c r="D24" s="14">
        <f>E24*D10</f>
        <v>2269.7779999999998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39141.983999999997</v>
      </c>
      <c r="D25" s="18">
        <f>E25*D10</f>
        <v>3261.8319999999994</v>
      </c>
      <c r="E25" s="21">
        <f>E27+E28+E29</f>
        <v>6.2799999999999994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18791.892</v>
      </c>
      <c r="D27" s="14">
        <f>E27*D10</f>
        <v>2087.9879999999998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233.73</v>
      </c>
      <c r="D28" s="14">
        <f>E28*D10</f>
        <v>25.97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10330.866</v>
      </c>
      <c r="D29" s="14">
        <f>E29*D10</f>
        <v>1147.874</v>
      </c>
      <c r="E29" s="15">
        <v>2.21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44065.896000000001</v>
      </c>
      <c r="D30" s="18">
        <f>E30*D10</f>
        <v>3672.1579999999999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2" t="s">
        <v>40</v>
      </c>
      <c r="C31" s="18">
        <f>E31*D12*D10</f>
        <v>33404.242838400001</v>
      </c>
      <c r="D31" s="18">
        <f>E31*D10</f>
        <v>2783.6869032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C33/9</f>
        <v>108.81049382716049</v>
      </c>
      <c r="E33" s="14">
        <v>0.44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C34/9</f>
        <v>293.21240740740745</v>
      </c>
      <c r="E34" s="14">
        <v>0.39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C31-C33-C34-C36</f>
        <v>23868.44188888889</v>
      </c>
      <c r="D35" s="14">
        <f>D31-D33-D34-D36</f>
        <v>1888.5310987654325</v>
      </c>
      <c r="E35" s="14">
        <v>3.58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5917.5948383999994</v>
      </c>
      <c r="D36" s="14">
        <f>(E36*D10)</f>
        <v>493.13290319999993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C21+C30+C31+3.57+C25</f>
        <v>167163.70083840002</v>
      </c>
      <c r="D38" s="18">
        <f>D21+D30+D31+0.3+D25</f>
        <v>13930.310903199999</v>
      </c>
      <c r="E38" s="18">
        <f>E31+E30+E25+E21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7-49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2018-02-01T05:54:07Z</dcterms:modified>
</cp:coreProperties>
</file>