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52" sheetId="67" r:id="rId1"/>
  </sheets>
  <calcPr calcId="124519" calcOnSave="0"/>
</workbook>
</file>

<file path=xl/calcChain.xml><?xml version="1.0" encoding="utf-8"?>
<calcChain xmlns="http://schemas.openxmlformats.org/spreadsheetml/2006/main">
  <c r="D15" i="67"/>
  <c r="D16" s="1"/>
  <c r="D17" s="1"/>
  <c r="C38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E25" l="1"/>
  <c r="E31"/>
  <c r="D31" l="1"/>
  <c r="D35" s="1"/>
  <c r="C31"/>
  <c r="C35" s="1"/>
  <c r="D25"/>
  <c r="C25" s="1"/>
  <c r="E21"/>
  <c r="E38" l="1"/>
  <c r="D21"/>
  <c r="D38" l="1"/>
  <c r="C2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<sst xmlns="http://schemas.openxmlformats.org/spreadsheetml/2006/main" count="50" uniqueCount="44">
  <si>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</si>
  <si>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</si>
  <si>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</si>
  <si>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</si>
  <si>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от "______" ____________2016г.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</si>
  <si>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</si>
  <si>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</si>
  <si>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</si>
  <si>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</si>
  <si>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</si>
  <si>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</si>
  <si>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</si>
  <si>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</si>
  <si>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</si>
  <si>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</si>
  <si>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</si>
  <si>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</si>
  <si>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</si>
  <si>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</si>
  <si>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</si>
  <si>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</si>
  <si>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</si>
  <si>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</si>
  <si>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</si>
  <si>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 xml:space="preserve">Начислено за 2016г. 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</si>
  <si>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</si>
  <si>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</si>
  <si>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</si>
  <si>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</si>
  <si>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</si>
  <si>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</si>
  <si>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</si>
  <si>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</si>
  <si>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</si>
  <si>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</si>
  <si>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</si>
  <si>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</si>
  <si>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</si>
  <si>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</si>
  <si>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</si>
  <si>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</si>
  <si>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</si>
  <si>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НПО "Центральный" дом № 52 микрорайон №  7  2016г.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</si>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</sst>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655.29999999999995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24</v>
      </c>
      <c r="C15" s="8"/>
      <c r="D15" s="14">
        <f>D11*D10*12</f>
        <v>210901.75200000001</v>
      </c>
      <c r="E15" s="1"/>
      <c r="F15" s="1"/>
      <c r="G15" s="1"/>
      <c r="H15" s="1"/>
      <c r="I15" s="1"/>
    </row>
    <row r="16" spans="1:9">
      <c r="A16" s="1"/>
      <c r="B16" s="8" t="s">
        <v>27</v>
      </c>
      <c r="C16" s="8"/>
      <c r="D16" s="14">
        <f>D15</f>
        <v>210901.75200000001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210901.75200000001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35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29</v>
      </c>
      <c r="B21" s="12" t="s">
        <v>28</v>
      </c>
      <c r="C21" s="21">
        <f>D21*D12</f>
        <v>111191.30399999999</v>
      </c>
      <c r="D21" s="18">
        <f>E21*D10</f>
        <v>9265.9419999999991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33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21</v>
      </c>
      <c r="C23" s="15">
        <f>D23*D12</f>
        <v>11795.4</v>
      </c>
      <c r="D23" s="14">
        <f>E23*D10</f>
        <v>982.94999999999993</v>
      </c>
      <c r="E23" s="15">
        <v>1.5</v>
      </c>
      <c r="F23" s="1"/>
      <c r="G23" s="1"/>
      <c r="H23" s="1"/>
      <c r="I23" s="1"/>
    </row>
    <row r="24" spans="1:9">
      <c r="A24" s="10"/>
      <c r="B24" s="8" t="s">
        <v>30</v>
      </c>
      <c r="C24" s="14">
        <f>D24*D12</f>
        <v>33498.935999999994</v>
      </c>
      <c r="D24" s="14">
        <f>E24*D10</f>
        <v>2791.5779999999995</v>
      </c>
      <c r="E24" s="15">
        <v>4.26</v>
      </c>
      <c r="F24" s="1"/>
      <c r="G24" s="1"/>
      <c r="H24" s="1"/>
      <c r="I24" s="1"/>
    </row>
    <row r="25" spans="1:9" ht="29.25">
      <c r="A25" s="17" t="s">
        <v>36</v>
      </c>
      <c r="B25" s="9" t="s">
        <v>34</v>
      </c>
      <c r="C25" s="18">
        <f>D25*D12</f>
        <v>65896.967999999993</v>
      </c>
      <c r="D25" s="18">
        <f>E25*D10</f>
        <v>5491.4139999999989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33</v>
      </c>
      <c r="C26" s="14"/>
      <c r="D26" s="14"/>
      <c r="E26" s="15"/>
      <c r="F26" s="1"/>
      <c r="G26" s="1"/>
      <c r="H26" s="1"/>
      <c r="I26" s="1"/>
    </row>
    <row r="27" spans="1:9">
      <c r="A27" s="10" t="s">
        <v>37</v>
      </c>
      <c r="B27" s="8" t="s">
        <v>26</v>
      </c>
      <c r="C27" s="14">
        <f>D27*D12</f>
        <v>31611.671999999995</v>
      </c>
      <c r="D27" s="14">
        <f>E27*D10</f>
        <v>2634.3059999999996</v>
      </c>
      <c r="E27" s="15">
        <v>4.0199999999999996</v>
      </c>
      <c r="F27" s="1"/>
      <c r="G27" s="1"/>
      <c r="H27" s="1"/>
      <c r="I27" s="1"/>
    </row>
    <row r="28" spans="1:9">
      <c r="A28" s="10" t="s">
        <v>38</v>
      </c>
      <c r="B28" s="8" t="s">
        <v>18</v>
      </c>
      <c r="C28" s="14">
        <f>D28*D12</f>
        <v>393.18</v>
      </c>
      <c r="D28" s="14">
        <f>E28*D10</f>
        <v>32.765000000000001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39</v>
      </c>
      <c r="B29" s="8" t="s">
        <v>31</v>
      </c>
      <c r="C29" s="14">
        <f>D29*D12</f>
        <v>33892.115999999995</v>
      </c>
      <c r="D29" s="14">
        <f>E29*D10</f>
        <v>2824.3429999999994</v>
      </c>
      <c r="E29" s="15">
        <v>4.3099999999999996</v>
      </c>
      <c r="F29" s="1"/>
      <c r="G29" s="1"/>
      <c r="H29" s="1"/>
      <c r="I29" s="1"/>
    </row>
    <row r="30" spans="1:9">
      <c r="A30" s="17" t="s">
        <v>40</v>
      </c>
      <c r="B30" s="12" t="s">
        <v>23</v>
      </c>
      <c r="C30" s="21">
        <f>D30*D12</f>
        <v>57561.552000000003</v>
      </c>
      <c r="D30" s="18">
        <f>E30*D10</f>
        <v>4796.7960000000003</v>
      </c>
      <c r="E30" s="21">
        <v>7.32</v>
      </c>
      <c r="F30" s="1"/>
      <c r="G30" s="1"/>
      <c r="H30" s="1"/>
      <c r="I30" s="1"/>
    </row>
    <row r="31" spans="1:9" ht="29.25">
      <c r="A31" s="17" t="s">
        <v>41</v>
      </c>
      <c r="B31" s="23" t="s">
        <v>43</v>
      </c>
      <c r="C31" s="18">
        <f>E31*D12*D10</f>
        <v>42144.398020799999</v>
      </c>
      <c r="D31" s="18">
        <f>E31*D10</f>
        <v>3512.0331683999998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33</v>
      </c>
      <c r="C32" s="14"/>
      <c r="D32" s="14"/>
      <c r="E32" s="14"/>
      <c r="F32" s="1"/>
      <c r="G32" s="16"/>
      <c r="H32" s="1"/>
      <c r="I32" s="1"/>
    </row>
    <row r="33" spans="1:9">
      <c r="A33" s="10" t="s">
        <v>37</v>
      </c>
      <c r="B33" s="8" t="s">
        <v>20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38</v>
      </c>
      <c r="B34" s="8" t="s">
        <v>32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39</v>
      </c>
      <c r="B35" s="11" t="s">
        <v>21</v>
      </c>
      <c r="C35" s="15">
        <f>C31-C33-C34-C36</f>
        <v>31060.269888888892</v>
      </c>
      <c r="D35" s="14">
        <f>D31-D33-D34-D36</f>
        <v>2588.3558240740745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25</v>
      </c>
      <c r="C36" s="15">
        <f>D36*D12</f>
        <v>7465.9220207999988</v>
      </c>
      <c r="D36" s="14">
        <f>(E36*D10)</f>
        <v>622.16016839999986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22</v>
      </c>
      <c r="C38" s="18">
        <f>C21+C30+C31+4.5</f>
        <v>210901.7540208</v>
      </c>
      <c r="D38" s="18">
        <f>D21+D30+D31+0.37</f>
        <v>17575.141168399998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7-52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2018-01-19T06:31:46Z</dcterms:modified>
</cp:coreProperties>
</file>